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acd521fb4e3e000/Documents/"/>
    </mc:Choice>
  </mc:AlternateContent>
  <xr:revisionPtr revIDLastSave="7" documentId="8_{A52B45CE-3F17-479D-BB86-6BAB37CEA375}" xr6:coauthVersionLast="47" xr6:coauthVersionMax="47" xr10:uidLastSave="{ECD5F5E6-E878-460E-B895-785C15A876CD}"/>
  <bookViews>
    <workbookView xWindow="51480" yWindow="-120" windowWidth="51840" windowHeight="21120" xr2:uid="{E218DCAC-9167-4C81-829F-502AAB96C0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E17" i="1"/>
  <c r="E12" i="1"/>
  <c r="D12" i="1" s="1"/>
  <c r="E23" i="1" l="1"/>
  <c r="G7" i="1"/>
  <c r="F12" i="1" l="1"/>
  <c r="C12" i="1"/>
  <c r="G23" i="1"/>
  <c r="C23" i="1"/>
  <c r="C19" i="1" s="1"/>
  <c r="G19" i="1" s="1"/>
  <c r="F23" i="1"/>
  <c r="F19" i="1" s="1"/>
  <c r="D23" i="1"/>
  <c r="D19" i="1" s="1"/>
  <c r="E19" i="1" l="1"/>
  <c r="G12" i="1"/>
</calcChain>
</file>

<file path=xl/sharedStrings.xml><?xml version="1.0" encoding="utf-8"?>
<sst xmlns="http://schemas.openxmlformats.org/spreadsheetml/2006/main" count="44" uniqueCount="36">
  <si>
    <t>TheSmarterWindowCleaner.com</t>
  </si>
  <si>
    <t>Storefront Profitability Calculator (North Carolina)</t>
  </si>
  <si>
    <t>Inputs</t>
  </si>
  <si>
    <t>Number of</t>
  </si>
  <si>
    <t>Hours</t>
  </si>
  <si>
    <t>Stores</t>
  </si>
  <si>
    <t>Price Charged</t>
  </si>
  <si>
    <t>Gross pay</t>
  </si>
  <si>
    <t xml:space="preserve"> Owners</t>
  </si>
  <si>
    <t>Worked</t>
  </si>
  <si>
    <t>Completed</t>
  </si>
  <si>
    <t>per store</t>
  </si>
  <si>
    <t>Daily Job Breakdown</t>
  </si>
  <si>
    <t>Net Cost</t>
  </si>
  <si>
    <t>Hourly</t>
  </si>
  <si>
    <t>Gross Revenue</t>
  </si>
  <si>
    <t>Net Pay</t>
  </si>
  <si>
    <t>Revenue</t>
  </si>
  <si>
    <t>to Yourself</t>
  </si>
  <si>
    <t>Per Store</t>
  </si>
  <si>
    <t xml:space="preserve">Vehicle Costs </t>
  </si>
  <si>
    <t>Daily Average</t>
  </si>
  <si>
    <t>Direct+Vehicle</t>
  </si>
  <si>
    <t>Income after</t>
  </si>
  <si>
    <t>Direct Costs</t>
  </si>
  <si>
    <t>Gross income</t>
  </si>
  <si>
    <t>expenses</t>
  </si>
  <si>
    <t>Federal Taxes</t>
  </si>
  <si>
    <t xml:space="preserve"> NC State taxes</t>
  </si>
  <si>
    <t>Hourly  after tax income</t>
  </si>
  <si>
    <t>FiCA Taxes</t>
  </si>
  <si>
    <t>after taxes</t>
  </si>
  <si>
    <t>Income after expenses</t>
  </si>
  <si>
    <t>Numbers for the Day</t>
  </si>
  <si>
    <t>Numbers If Annualized</t>
  </si>
  <si>
    <t>SE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</si>
</sst>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24"/>
      <color theme="1"/>
      <name val="Aptos Narrow"/>
      <family val="2"/>
      <scheme val="minor"/>
    </font>
    <font>
      <sz val="24"/>
      <color theme="1"/>
      <name val="Aptos Narrow"/>
      <family val="2"/>
      <scheme val="minor"/>
    </font>
    <font>
      <b/>
      <sz val="24"/>
      <color theme="1"/>
      <name val="Aptos Narrow"/>
      <family val="2"/>
      <scheme val="minor"/>
    </font>
    <font>
      <sz val="20"/>
      <color theme="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24"/>
      <color theme="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27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3" fillId="2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4" fontId="4" fillId="3" borderId="7" xfId="1" applyNumberFormat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/>
      <protection locked="0"/>
    </xf>
    <xf numFmtId="164" fontId="5" fillId="3" borderId="7" xfId="1" applyNumberFormat="1" applyFont="1" applyFill="1" applyBorder="1" applyAlignment="1" applyProtection="1">
      <alignment horizontal="center" vertical="center"/>
      <protection locked="0"/>
    </xf>
    <xf numFmtId="164" fontId="5" fillId="4" borderId="7" xfId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3262-8F85-4D7D-AC9B-B08411C1818D}">
  <dimension ref="C2:G23"/>
  <sheetViews>
    <sheetView tabSelected="1" workbookViewId="0">
      <selection activeCell="C2" sqref="C2:G2"/>
    </sheetView>
  </sheetViews>
  <sheetFormatPr defaultRowHeight="31.5" x14ac:dyDescent="0.5"/>
  <cols>
    <col min="3" max="3" width="9.3125" bestFit="1" customWidth="1"/>
    <col min="4" max="4" width="9.9375" bestFit="1" customWidth="1"/>
    <col min="5" max="5" width="15.3125" bestFit="1" customWidth="1"/>
    <col min="7" max="7" width="8.4375" bestFit="1" customWidth="1"/>
  </cols>
  <sheetData>
    <row r="2" spans="3:7" x14ac:dyDescent="0.5">
      <c r="C2" s="42" t="s">
        <v>0</v>
      </c>
      <c r="D2" s="42"/>
      <c r="E2" s="42"/>
      <c r="F2" s="42"/>
      <c r="G2" s="42"/>
    </row>
    <row r="3" spans="3:7" ht="32.25" thickBot="1" x14ac:dyDescent="0.55000000000000004">
      <c r="C3" s="39" t="s">
        <v>1</v>
      </c>
      <c r="D3" s="39"/>
      <c r="E3" s="39"/>
      <c r="F3" s="39"/>
      <c r="G3" s="39"/>
    </row>
    <row r="4" spans="3:7" ht="32.25" thickBot="1" x14ac:dyDescent="0.55000000000000004">
      <c r="C4" s="1"/>
      <c r="D4" s="2"/>
      <c r="E4" s="3" t="s">
        <v>2</v>
      </c>
      <c r="F4" s="4"/>
      <c r="G4" s="5"/>
    </row>
    <row r="5" spans="3:7" x14ac:dyDescent="0.5"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3:7" x14ac:dyDescent="0.5">
      <c r="C6" s="8" t="s">
        <v>8</v>
      </c>
      <c r="D6" s="8" t="s">
        <v>9</v>
      </c>
      <c r="E6" s="8" t="s">
        <v>10</v>
      </c>
      <c r="F6" s="8" t="s">
        <v>11</v>
      </c>
      <c r="G6" s="9" t="s">
        <v>11</v>
      </c>
    </row>
    <row r="7" spans="3:7" ht="32.25" thickBot="1" x14ac:dyDescent="0.55000000000000004">
      <c r="C7" s="10">
        <v>1</v>
      </c>
      <c r="D7" s="10">
        <v>12</v>
      </c>
      <c r="E7" s="10">
        <v>10</v>
      </c>
      <c r="F7" s="11">
        <v>65</v>
      </c>
      <c r="G7" s="12">
        <f>(G17/E7)</f>
        <v>51.2</v>
      </c>
    </row>
    <row r="8" spans="3:7" ht="32.25" thickBot="1" x14ac:dyDescent="0.55000000000000004"/>
    <row r="9" spans="3:7" ht="32.25" thickBot="1" x14ac:dyDescent="0.55000000000000004">
      <c r="C9" s="13"/>
      <c r="D9" s="40" t="s">
        <v>12</v>
      </c>
      <c r="E9" s="40"/>
      <c r="F9" s="40"/>
      <c r="G9" s="14"/>
    </row>
    <row r="10" spans="3:7" x14ac:dyDescent="0.5">
      <c r="C10" s="15" t="s">
        <v>13</v>
      </c>
      <c r="D10" s="15" t="s">
        <v>14</v>
      </c>
      <c r="E10" s="15" t="s">
        <v>15</v>
      </c>
      <c r="F10" s="15" t="s">
        <v>7</v>
      </c>
      <c r="G10" s="15" t="s">
        <v>16</v>
      </c>
    </row>
    <row r="11" spans="3:7" x14ac:dyDescent="0.5">
      <c r="C11" s="16" t="s">
        <v>11</v>
      </c>
      <c r="D11" s="16" t="s">
        <v>17</v>
      </c>
      <c r="E11" s="17"/>
      <c r="F11" s="16" t="s">
        <v>18</v>
      </c>
      <c r="G11" s="16" t="s">
        <v>19</v>
      </c>
    </row>
    <row r="12" spans="3:7" ht="32.25" thickBot="1" x14ac:dyDescent="0.55000000000000004">
      <c r="C12" s="18">
        <f>(C7*G7)</f>
        <v>51.2</v>
      </c>
      <c r="D12" s="18">
        <f>(E12/D7)</f>
        <v>54.166666666666664</v>
      </c>
      <c r="E12" s="19">
        <f>(E7*F7)</f>
        <v>650</v>
      </c>
      <c r="F12" s="18">
        <f>(E7*G7)</f>
        <v>512</v>
      </c>
      <c r="G12" s="18">
        <f>(G19/E7)</f>
        <v>28.774400000000004</v>
      </c>
    </row>
    <row r="13" spans="3:7" ht="32.25" thickBot="1" x14ac:dyDescent="0.55000000000000004"/>
    <row r="14" spans="3:7" ht="32.25" thickBot="1" x14ac:dyDescent="0.55000000000000004">
      <c r="C14" s="20"/>
      <c r="D14" s="41" t="s">
        <v>33</v>
      </c>
      <c r="E14" s="41"/>
      <c r="F14" s="41"/>
      <c r="G14" s="21"/>
    </row>
    <row r="15" spans="3:7" ht="32.25" thickBot="1" x14ac:dyDescent="0.55000000000000004">
      <c r="C15" s="22" t="s">
        <v>20</v>
      </c>
      <c r="D15" s="23" t="s">
        <v>21</v>
      </c>
      <c r="E15" s="24" t="s">
        <v>22</v>
      </c>
      <c r="G15" s="25" t="s">
        <v>23</v>
      </c>
    </row>
    <row r="16" spans="3:7" x14ac:dyDescent="0.5">
      <c r="C16" s="23" t="s">
        <v>21</v>
      </c>
      <c r="D16" s="26" t="s">
        <v>24</v>
      </c>
      <c r="E16" s="27" t="s">
        <v>21</v>
      </c>
      <c r="F16" s="28" t="s">
        <v>25</v>
      </c>
      <c r="G16" s="29" t="s">
        <v>26</v>
      </c>
    </row>
    <row r="17" spans="3:7" ht="32.25" thickBot="1" x14ac:dyDescent="0.55000000000000004">
      <c r="C17" s="30">
        <v>55</v>
      </c>
      <c r="D17" s="31">
        <v>83</v>
      </c>
      <c r="E17" s="32">
        <f>(C17+D17)</f>
        <v>138</v>
      </c>
      <c r="F17" s="33">
        <f>(E7*F7)</f>
        <v>650</v>
      </c>
      <c r="G17" s="34">
        <f>(F17-E17)</f>
        <v>512</v>
      </c>
    </row>
    <row r="18" spans="3:7" x14ac:dyDescent="0.5">
      <c r="C18" s="25" t="s">
        <v>27</v>
      </c>
      <c r="D18" s="25" t="s">
        <v>28</v>
      </c>
      <c r="E18" s="25" t="s">
        <v>29</v>
      </c>
      <c r="F18" s="25" t="s">
        <v>30</v>
      </c>
      <c r="G18" s="25" t="s">
        <v>31</v>
      </c>
    </row>
    <row r="19" spans="3:7" ht="32.25" thickBot="1" x14ac:dyDescent="0.55000000000000004">
      <c r="C19" s="35">
        <f>(C23/260)</f>
        <v>122.88</v>
      </c>
      <c r="D19" s="34">
        <f>(D23/260)</f>
        <v>23.04</v>
      </c>
      <c r="E19" s="36">
        <f>(G19/D7)</f>
        <v>23.978666666666669</v>
      </c>
      <c r="F19" s="37">
        <f>(F23/260)</f>
        <v>78.335999999999999</v>
      </c>
      <c r="G19" s="34">
        <f>(G17-(C19+D19+F19))</f>
        <v>287.74400000000003</v>
      </c>
    </row>
    <row r="20" spans="3:7" ht="32.25" thickBot="1" x14ac:dyDescent="0.55000000000000004"/>
    <row r="21" spans="3:7" ht="32.25" thickBot="1" x14ac:dyDescent="0.55000000000000004">
      <c r="C21" s="20"/>
      <c r="D21" s="41" t="s">
        <v>34</v>
      </c>
      <c r="E21" s="41"/>
      <c r="F21" s="41"/>
      <c r="G21" s="38"/>
    </row>
    <row r="22" spans="3:7" ht="32.25" thickBot="1" x14ac:dyDescent="0.55000000000000004">
      <c r="C22" s="25" t="s">
        <v>27</v>
      </c>
      <c r="D22" s="25" t="s">
        <v>28</v>
      </c>
      <c r="E22" s="34" t="s">
        <v>32</v>
      </c>
      <c r="F22" s="25" t="s">
        <v>35</v>
      </c>
      <c r="G22" s="25" t="s">
        <v>31</v>
      </c>
    </row>
    <row r="23" spans="3:7" ht="32.25" thickBot="1" x14ac:dyDescent="0.55000000000000004">
      <c r="C23" s="35">
        <f>IF(E23&lt;=9950,E23*0.1,
IF(E23&lt;=40525,(E23)*0.12,
IF(E23&lt;=86375,(E23)*0.22,
IF(E23&lt;=164925,(E23)*0.24,IF(E23&lt;=209425,(E23)*0.32,IF(E23&lt;=523600,(E23)*0.35,IF(E23&gt;523600,(E23)*0.37)))))))</f>
        <v>31948.799999999999</v>
      </c>
      <c r="D23" s="34">
        <f>(E23*0.045)</f>
        <v>5990.4</v>
      </c>
      <c r="E23" s="34">
        <f>(G17*260)</f>
        <v>133120</v>
      </c>
      <c r="F23" s="37">
        <f>IF(E23&lt;=168600,E23*0.153,E23*0.029+20906.4)</f>
        <v>20367.36</v>
      </c>
      <c r="G23" s="34">
        <f>(E23-(C23+D23+F23))</f>
        <v>74813.440000000002</v>
      </c>
    </row>
  </sheetData>
  <sheetProtection algorithmName="SHA-512" hashValue="qmGYnlkgvLVEAC8zZ5IL/VoAsyGxDj+wAL8XRuUYH+6mtdSeGKXxYxcBkShgdvbxyHpE7inuiLu9PkMzk7tMqQ==" saltValue="mUHfcWtTof8sqSSpdqg0hQ==" spinCount="100000" sheet="1" objects="1" scenarios="1"/>
  <mergeCells count="5">
    <mergeCell ref="C2:G2"/>
    <mergeCell ref="C3:G3"/>
    <mergeCell ref="D9:F9"/>
    <mergeCell ref="D14:F14"/>
    <mergeCell ref="D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Wade</dc:creator>
  <cp:lastModifiedBy>Ruben Wade</cp:lastModifiedBy>
  <dcterms:created xsi:type="dcterms:W3CDTF">2024-03-23T19:00:11Z</dcterms:created>
  <dcterms:modified xsi:type="dcterms:W3CDTF">2024-03-23T19:32:18Z</dcterms:modified>
</cp:coreProperties>
</file>